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a\Downloads\Cambios transparencia\"/>
    </mc:Choice>
  </mc:AlternateContent>
  <xr:revisionPtr revIDLastSave="0" documentId="13_ncr:1_{555A20B9-AA61-4109-8F91-27E92A9026B2}" xr6:coauthVersionLast="47" xr6:coauthVersionMax="47" xr10:uidLastSave="{00000000-0000-0000-0000-000000000000}"/>
  <bookViews>
    <workbookView xWindow="-38520" yWindow="-3780" windowWidth="38640" windowHeight="21120" xr2:uid="{94D4B61A-21BC-46FC-A112-969F3EA2C90F}"/>
  </bookViews>
  <sheets>
    <sheet name="Evolucion G I FR" sheetId="2" r:id="rId1"/>
  </sheets>
  <externalReferences>
    <externalReference r:id="rId2"/>
    <externalReference r:id="rId3"/>
    <externalReference r:id="rId4"/>
    <externalReference r:id="rId5"/>
  </externalReferences>
  <definedNames>
    <definedName name="_1___Acero">[1]Nombres!$B$16</definedName>
    <definedName name="_1___Aluminio">[1]Nombres!$B$17</definedName>
    <definedName name="_1___CB">[1]Nombres!$B$21</definedName>
    <definedName name="_1___OP">[1]Nombres!$B$22</definedName>
    <definedName name="_1___PEAD">[1]Nombres!$B$18</definedName>
    <definedName name="_1___PEBD">[1]Nombres!$B$19</definedName>
    <definedName name="_1___PET">[1]Nombres!$B$20</definedName>
    <definedName name="_1___PVC">[1]Nombres!#REF!</definedName>
    <definedName name="_1_Acero">[2]Nombres!#REF!</definedName>
    <definedName name="_1_Aluminio">[2]Nombres!#REF!</definedName>
    <definedName name="_1_CB">[2]Nombres!#REF!</definedName>
    <definedName name="_1_OP">[2]Nombres!#REF!</definedName>
    <definedName name="_1_P_C">[3]Precios!$B$5</definedName>
    <definedName name="_1_PEAD">[2]Nombres!#REF!</definedName>
    <definedName name="_1_PEBD">[2]Nombres!#REF!</definedName>
    <definedName name="_1_PET">[2]Nombres!#REF!</definedName>
    <definedName name="_1_PVC">[1]Nombres!#REF!</definedName>
    <definedName name="_2___Acero">[1]Nombres!$E$16</definedName>
    <definedName name="_2___Aluminio">[1]Nombres!$E$17</definedName>
    <definedName name="_2___CB">[1]Nombres!$E$21</definedName>
    <definedName name="_2___OP">[1]Nombres!$E$22</definedName>
    <definedName name="_2___PEAD">[1]Nombres!$E$18</definedName>
    <definedName name="_2___PEBD">[1]Nombres!$E$19</definedName>
    <definedName name="_2___PET">[1]Nombres!$E$20</definedName>
    <definedName name="_2___PVC">[1]Nombres!#REF!</definedName>
    <definedName name="_2_Acero">[2]Nombres!#REF!</definedName>
    <definedName name="_2_Aluminio">[2]Nombres!#REF!</definedName>
    <definedName name="_2_CB">[2]Nombres!#REF!</definedName>
    <definedName name="_2_OP">[2]Nombres!#REF!</definedName>
    <definedName name="_2_P_C">[3]Precios!$E$5</definedName>
    <definedName name="_2_PEAD">[2]Nombres!#REF!</definedName>
    <definedName name="_2_PEBD">[2]Nombres!#REF!</definedName>
    <definedName name="_2_PET">[2]Nombres!#REF!</definedName>
    <definedName name="_2_PVC">[1]Nombres!#REF!</definedName>
    <definedName name="_3___Acero">[1]Nombres!$H$16</definedName>
    <definedName name="_3___Aluminio">[1]Nombres!$H$17</definedName>
    <definedName name="_3___CB">[1]Nombres!$H$21</definedName>
    <definedName name="_3___OP">[1]Nombres!$H$22</definedName>
    <definedName name="_3___PEAD">[1]Nombres!$H$18</definedName>
    <definedName name="_3___PEBD">[1]Nombres!$H$19</definedName>
    <definedName name="_3___PET">[1]Nombres!$H$20</definedName>
    <definedName name="_3___PVC">[1]Nombres!#REF!</definedName>
    <definedName name="_3_Acero">[2]Nombres!#REF!</definedName>
    <definedName name="_3_Aluminio">[2]Nombres!#REF!</definedName>
    <definedName name="_3_CB">[2]Nombres!#REF!</definedName>
    <definedName name="_3_OP">[2]Nombres!#REF!</definedName>
    <definedName name="_3_P_C">[3]Precios!$H$5</definedName>
    <definedName name="_3_PEAD">[2]Nombres!#REF!</definedName>
    <definedName name="_3_PEBD">[2]Nombres!#REF!</definedName>
    <definedName name="_3_PET">[2]Nombres!#REF!</definedName>
    <definedName name="_3_PVC">[1]Nombres!#REF!</definedName>
    <definedName name="_4___Acero">[1]Nombres!$K$16</definedName>
    <definedName name="_4___Aluminio">[1]Nombres!$K$17</definedName>
    <definedName name="_4___CB">[1]Nombres!$K$21</definedName>
    <definedName name="_4___OP">[1]Nombres!$K$22</definedName>
    <definedName name="_4___PEAD">[1]Nombres!$K$18</definedName>
    <definedName name="_4___PEBD">[1]Nombres!$K$19</definedName>
    <definedName name="_4___PET">[1]Nombres!$K$20</definedName>
    <definedName name="_4___PVC">[1]Nombres!#REF!</definedName>
    <definedName name="_4_Acero">[2]Nombres!#REF!</definedName>
    <definedName name="_4_Aluminio">[2]Nombres!#REF!</definedName>
    <definedName name="_4_CB">[2]Nombres!#REF!</definedName>
    <definedName name="_4_OP">[2]Nombres!#REF!</definedName>
    <definedName name="_4_P_C">[3]Precios!$K$5</definedName>
    <definedName name="_4_PEAD">[2]Nombres!#REF!</definedName>
    <definedName name="_4_PEBD">[2]Nombres!#REF!</definedName>
    <definedName name="_4_PET">[2]Nombres!#REF!</definedName>
    <definedName name="_4_PVC">[1]Nombres!#REF!</definedName>
    <definedName name="_5___Acero">[1]Nombres!$N$16</definedName>
    <definedName name="_5___Aluminio">[1]Nombres!$N$17</definedName>
    <definedName name="_5___CB">[1]Nombres!$N$21</definedName>
    <definedName name="_5___OP">[1]Nombres!$N$22</definedName>
    <definedName name="_5___PEAD">[1]Nombres!$N$18</definedName>
    <definedName name="_5___PEBD">[1]Nombres!$N$19</definedName>
    <definedName name="_5___PET">[1]Nombres!$N$20</definedName>
    <definedName name="_5___PVC">[1]Nombres!#REF!</definedName>
    <definedName name="_5_Acero">[2]Nombres!#REF!</definedName>
    <definedName name="_5_Aluminio">[2]Nombres!#REF!</definedName>
    <definedName name="_5_CB">[2]Nombres!#REF!</definedName>
    <definedName name="_5_OP">[2]Nombres!#REF!</definedName>
    <definedName name="_5_PEAD">[2]Nombres!#REF!</definedName>
    <definedName name="_5_PEBD">[2]Nombres!#REF!</definedName>
    <definedName name="_5_PET">[2]Nombres!#REF!</definedName>
    <definedName name="_5_PVC">[1]Nombres!#REF!</definedName>
    <definedName name="_6___Acero">[1]Nombres!$Q$16</definedName>
    <definedName name="_6___Aluminio">[1]Nombres!$Q$17</definedName>
    <definedName name="_6___CB">[1]Nombres!$Q$21</definedName>
    <definedName name="_6___OP">[1]Nombres!$Q$22</definedName>
    <definedName name="_6___PEAD">[1]Nombres!$Q$18</definedName>
    <definedName name="_6___PEBD">[1]Nombres!$Q$19</definedName>
    <definedName name="_6___PET">[1]Nombres!$Q$20</definedName>
    <definedName name="_6___PVC">[1]Nombres!#REF!</definedName>
    <definedName name="_6_Acero">[2]Nombres!#REF!</definedName>
    <definedName name="_6_Aluminio">[2]Nombres!#REF!</definedName>
    <definedName name="_6_CB">[2]Nombres!#REF!</definedName>
    <definedName name="_6_OP">[2]Nombres!#REF!</definedName>
    <definedName name="_6_PEAD">[2]Nombres!#REF!</definedName>
    <definedName name="_6_PEBD">[2]Nombres!#REF!</definedName>
    <definedName name="_6_PET">[2]Nombres!#REF!</definedName>
    <definedName name="_6_PVC">[1]Nombres!#REF!</definedName>
    <definedName name="A_cncncnc">[1]Nombres!#REF!</definedName>
    <definedName name="a1_">[1]Nombres!#REF!</definedName>
    <definedName name="a2_">[1]Nombres!#REF!</definedName>
    <definedName name="a3_">[1]Nombres!#REF!</definedName>
    <definedName name="a4_">[1]Nombres!#REF!</definedName>
    <definedName name="aaaa">[1]Nombres!#REF!</definedName>
    <definedName name="ag">#REF!</definedName>
    <definedName name="artyh">#REF!</definedName>
    <definedName name="B_cccc">[2]Nombres!#REF!</definedName>
    <definedName name="cc">[2]Nombres!#REF!</definedName>
    <definedName name="Coste_un._Mono">'[1]Cantidades materiales'!#REF!</definedName>
    <definedName name="Coste_un._pta_pta">'[1]Cantidades materiales'!#REF!</definedName>
    <definedName name="Coste_un._R_S_2">'[1]Cantidades materiales'!#REF!</definedName>
    <definedName name="Coste_un_R__S__Papel_Sel">'[1]Cantidades materiales'!#REF!</definedName>
    <definedName name="DDDD">#REF!</definedName>
    <definedName name="DFEWFE">[2]Nombres!#REF!</definedName>
    <definedName name="Envases_en_RSU__Tn__a_28_09_98">#REF!</definedName>
    <definedName name="esry">#REF!</definedName>
    <definedName name="estrella">#REF!</definedName>
    <definedName name="IPC">#REF!</definedName>
    <definedName name="KTn_adheridas_a_28_09_98">#REF!</definedName>
    <definedName name="kton_adheridas_a_28_09_98">#REF!</definedName>
    <definedName name="Objetivos">#REF!</definedName>
    <definedName name="OP">[4]Rendimientos!$J$23:$J$27</definedName>
    <definedName name="Operaciones">#REF!</definedName>
    <definedName name="OperacionesD">#REF!</definedName>
    <definedName name="Ops">#REF!</definedName>
    <definedName name="P_C">[4]Rendimientos!$K$23:$K$27</definedName>
    <definedName name="Previsión_de_kton">#REF!</definedName>
    <definedName name="Previsión_de_Tn.">#REF!</definedName>
    <definedName name="Previsión_envases_en_kton">#REF!</definedName>
    <definedName name="Previsión_envases_en_RSU__Tn">#REF!</definedName>
    <definedName name="R_Acera">#REF!</definedName>
    <definedName name="R_Iglú">#REF!</definedName>
    <definedName name="R_Mono">#REF!</definedName>
    <definedName name="R_pta_a_pta">#REF!</definedName>
    <definedName name="Rechazo">[4]Rendimientos!$L$23:$L$27</definedName>
    <definedName name="Recogidas">[4]Rendimientos!$B$23:$B$27</definedName>
    <definedName name="Rendimiento">[4]Rendimientos!$M$23:$M$27</definedName>
    <definedName name="res">#REF!</definedName>
    <definedName name="S_Acera">#REF!</definedName>
    <definedName name="S_estrella.">#REF!</definedName>
    <definedName name="S_Iglú">#REF!</definedName>
    <definedName name="Salidas">[4]Rendimientos!$C$23:$C$27</definedName>
    <definedName name="sfh">#REF!</definedName>
    <definedName name="srh">#REF!</definedName>
    <definedName name="Stf">[4]Rendimientos!$D$23:$D$27</definedName>
    <definedName name="Sto">[4]Rendimientos!$G$23:$G$27</definedName>
    <definedName name="Tn_Eelll_P_C_previstas">'[1]Cálculo EELL'!#REF!</definedName>
    <definedName name="Valorización">#REF!</definedName>
    <definedName name="xxxx">[2]Nombres!#REF!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8" i="2" l="1"/>
  <c r="AA6" i="2"/>
  <c r="AA8" i="2" s="1"/>
  <c r="Z6" i="2"/>
  <c r="Z8" i="2" s="1"/>
  <c r="Y5" i="2"/>
  <c r="AA3" i="2"/>
  <c r="Z3" i="2"/>
  <c r="X4" i="2"/>
  <c r="W8" i="2"/>
  <c r="W5" i="2"/>
  <c r="C3" i="2"/>
  <c r="D3" i="2"/>
  <c r="D5" i="2" s="1"/>
  <c r="E3" i="2"/>
  <c r="E5" i="2" s="1"/>
  <c r="F3" i="2"/>
  <c r="F5" i="2" s="1"/>
  <c r="G3" i="2"/>
  <c r="G5" i="2" s="1"/>
  <c r="H3" i="2"/>
  <c r="H5" i="2" s="1"/>
  <c r="I3" i="2"/>
  <c r="I5" i="2" s="1"/>
  <c r="J3" i="2"/>
  <c r="J5" i="2" s="1"/>
  <c r="P5" i="2"/>
  <c r="O5" i="2"/>
  <c r="N5" i="2"/>
  <c r="M5" i="2"/>
  <c r="L5" i="2"/>
  <c r="K5" i="2"/>
  <c r="C5" i="2"/>
  <c r="B5" i="2"/>
  <c r="Q5" i="2"/>
  <c r="R5" i="2"/>
  <c r="S5" i="2"/>
  <c r="T5" i="2"/>
  <c r="U5" i="2"/>
  <c r="V5" i="2" l="1"/>
  <c r="X5" i="2"/>
  <c r="X8" i="2" l="1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</calcChain>
</file>

<file path=xl/sharedStrings.xml><?xml version="1.0" encoding="utf-8"?>
<sst xmlns="http://schemas.openxmlformats.org/spreadsheetml/2006/main" count="6" uniqueCount="6">
  <si>
    <t>Gastos (MM€)</t>
  </si>
  <si>
    <t>Periodificación (MM€)</t>
  </si>
  <si>
    <t>Ingresos *  (MM€)</t>
  </si>
  <si>
    <t>Fondo Acumulado (MM€)</t>
  </si>
  <si>
    <t>Capital Social (MM€)</t>
  </si>
  <si>
    <t>Fondo de reserva (MM€)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</si>
</sst>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3" fontId="0" fillId="0" borderId="0" xfId="0" applyNumberFormat="1"/>
    <xf numFmtId="164" fontId="0" fillId="0" borderId="1" xfId="0" applyNumberFormat="1" applyBorder="1"/>
    <xf numFmtId="164" fontId="0" fillId="0" borderId="3" xfId="0" applyNumberFormat="1" applyBorder="1"/>
    <xf numFmtId="164" fontId="0" fillId="0" borderId="2" xfId="0" applyNumberFormat="1" applyBorder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164" fontId="0" fillId="2" borderId="7" xfId="0" applyNumberFormat="1" applyFill="1" applyBorder="1"/>
    <xf numFmtId="164" fontId="0" fillId="2" borderId="8" xfId="0" applyNumberFormat="1" applyFill="1" applyBorder="1"/>
    <xf numFmtId="164" fontId="0" fillId="2" borderId="9" xfId="0" applyNumberFormat="1" applyFill="1" applyBorder="1"/>
    <xf numFmtId="164" fontId="0" fillId="2" borderId="2" xfId="0" applyNumberFormat="1" applyFill="1" applyBorder="1"/>
    <xf numFmtId="164" fontId="0" fillId="2" borderId="1" xfId="0" applyNumberFormat="1" applyFill="1" applyBorder="1"/>
    <xf numFmtId="164" fontId="0" fillId="2" borderId="3" xfId="0" applyNumberFormat="1" applyFill="1" applyBorder="1"/>
    <xf numFmtId="164" fontId="0" fillId="2" borderId="4" xfId="0" applyNumberFormat="1" applyFill="1" applyBorder="1"/>
    <xf numFmtId="164" fontId="0" fillId="2" borderId="5" xfId="0" applyNumberFormat="1" applyFill="1" applyBorder="1"/>
    <xf numFmtId="164" fontId="0" fillId="2" borderId="6" xfId="0" applyNumberFormat="1" applyFill="1" applyBorder="1"/>
    <xf numFmtId="164" fontId="2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Evolución Gastos</a:t>
            </a:r>
            <a:r>
              <a:rPr lang="en-US" baseline="0"/>
              <a:t>, Ingresos y Fondo de reserva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81294219251529E-2"/>
          <c:y val="6.2560648274427866E-2"/>
          <c:w val="0.86869495121463625"/>
          <c:h val="0.73500826501506544"/>
        </c:manualLayout>
      </c:layout>
      <c:lineChart>
        <c:grouping val="standard"/>
        <c:varyColors val="0"/>
        <c:ser>
          <c:idx val="0"/>
          <c:order val="0"/>
          <c:tx>
            <c:strRef>
              <c:f>'Evolucion G I FR'!$A$3</c:f>
              <c:strCache>
                <c:ptCount val="1"/>
                <c:pt idx="0">
                  <c:v>Gastos (MM€)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cat>
            <c:numRef>
              <c:f>'Evolucion G I FR'!$B$2:$AA$2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'Evolucion G I FR'!$B$3:$AA$3</c:f>
              <c:numCache>
                <c:formatCode>0.0</c:formatCode>
                <c:ptCount val="26"/>
                <c:pt idx="0">
                  <c:v>49.845999999999997</c:v>
                </c:pt>
                <c:pt idx="1">
                  <c:v>86.783999999999992</c:v>
                </c:pt>
                <c:pt idx="2">
                  <c:v>128.63499999999999</c:v>
                </c:pt>
                <c:pt idx="3">
                  <c:v>156.34399999999999</c:v>
                </c:pt>
                <c:pt idx="4">
                  <c:v>201.09200000000001</c:v>
                </c:pt>
                <c:pt idx="5">
                  <c:v>229.524</c:v>
                </c:pt>
                <c:pt idx="6">
                  <c:v>247.84</c:v>
                </c:pt>
                <c:pt idx="7">
                  <c:v>291.83299999999997</c:v>
                </c:pt>
                <c:pt idx="8">
                  <c:v>328.24599999999998</c:v>
                </c:pt>
                <c:pt idx="9">
                  <c:v>360.899</c:v>
                </c:pt>
                <c:pt idx="10">
                  <c:v>405.30700000000002</c:v>
                </c:pt>
                <c:pt idx="11">
                  <c:v>409.92500000000001</c:v>
                </c:pt>
                <c:pt idx="12">
                  <c:v>418.52699999999999</c:v>
                </c:pt>
                <c:pt idx="13">
                  <c:v>423.65799999999996</c:v>
                </c:pt>
                <c:pt idx="14">
                  <c:v>441.38200000000001</c:v>
                </c:pt>
                <c:pt idx="15">
                  <c:v>454.416</c:v>
                </c:pt>
                <c:pt idx="16">
                  <c:v>472.38200000000001</c:v>
                </c:pt>
                <c:pt idx="17">
                  <c:v>494.11200000000002</c:v>
                </c:pt>
                <c:pt idx="18">
                  <c:v>529.28099999999995</c:v>
                </c:pt>
                <c:pt idx="19">
                  <c:v>578.80999999999995</c:v>
                </c:pt>
                <c:pt idx="20">
                  <c:v>642.81200000000001</c:v>
                </c:pt>
                <c:pt idx="21">
                  <c:v>673.59900000000005</c:v>
                </c:pt>
                <c:pt idx="22">
                  <c:v>719.33</c:v>
                </c:pt>
                <c:pt idx="23">
                  <c:v>815.53499999999997</c:v>
                </c:pt>
                <c:pt idx="24">
                  <c:v>831</c:v>
                </c:pt>
                <c:pt idx="25">
                  <c:v>898.1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99-4DC7-A696-FA9FC7CD36FE}"/>
            </c:ext>
          </c:extLst>
        </c:ser>
        <c:ser>
          <c:idx val="1"/>
          <c:order val="1"/>
          <c:tx>
            <c:strRef>
              <c:f>'Evolucion G I FR'!$A$5</c:f>
              <c:strCache>
                <c:ptCount val="1"/>
                <c:pt idx="0">
                  <c:v>Ingresos *  (MM€)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cat>
            <c:numRef>
              <c:f>'Evolucion G I FR'!$B$2:$AA$2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'Evolucion G I FR'!$B$5:$AA$5</c:f>
              <c:numCache>
                <c:formatCode>0.0</c:formatCode>
                <c:ptCount val="26"/>
                <c:pt idx="0">
                  <c:v>104.65799999999999</c:v>
                </c:pt>
                <c:pt idx="1">
                  <c:v>114.26199999999999</c:v>
                </c:pt>
                <c:pt idx="2">
                  <c:v>124.755</c:v>
                </c:pt>
                <c:pt idx="3">
                  <c:v>133.17099999999999</c:v>
                </c:pt>
                <c:pt idx="4">
                  <c:v>144.215</c:v>
                </c:pt>
                <c:pt idx="5">
                  <c:v>235.78100000000001</c:v>
                </c:pt>
                <c:pt idx="6">
                  <c:v>237.499</c:v>
                </c:pt>
                <c:pt idx="7">
                  <c:v>319.90499999999997</c:v>
                </c:pt>
                <c:pt idx="8">
                  <c:v>337.24099999999999</c:v>
                </c:pt>
                <c:pt idx="9">
                  <c:v>371.54</c:v>
                </c:pt>
                <c:pt idx="10">
                  <c:v>344.76499999999999</c:v>
                </c:pt>
                <c:pt idx="11">
                  <c:v>486.20699999999999</c:v>
                </c:pt>
                <c:pt idx="12">
                  <c:v>503.286</c:v>
                </c:pt>
                <c:pt idx="13">
                  <c:v>471.34699999999998</c:v>
                </c:pt>
                <c:pt idx="14">
                  <c:v>468.892</c:v>
                </c:pt>
                <c:pt idx="15">
                  <c:v>472.84699999999998</c:v>
                </c:pt>
                <c:pt idx="16">
                  <c:v>488.35300000000001</c:v>
                </c:pt>
                <c:pt idx="17">
                  <c:v>486.80400000000003</c:v>
                </c:pt>
                <c:pt idx="18">
                  <c:v>505.18099999999993</c:v>
                </c:pt>
                <c:pt idx="19">
                  <c:v>525.26199999999994</c:v>
                </c:pt>
                <c:pt idx="20">
                  <c:v>541.73199999999997</c:v>
                </c:pt>
                <c:pt idx="21">
                  <c:v>628.02600000000007</c:v>
                </c:pt>
                <c:pt idx="22">
                  <c:v>757.10599999999999</c:v>
                </c:pt>
                <c:pt idx="23">
                  <c:v>898.73299999999995</c:v>
                </c:pt>
                <c:pt idx="24">
                  <c:v>740.4</c:v>
                </c:pt>
                <c:pt idx="25">
                  <c:v>938.9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99-4DC7-A696-FA9FC7CD36FE}"/>
            </c:ext>
          </c:extLst>
        </c:ser>
        <c:ser>
          <c:idx val="2"/>
          <c:order val="2"/>
          <c:tx>
            <c:strRef>
              <c:f>'Evolucion G I FR'!$A$8</c:f>
              <c:strCache>
                <c:ptCount val="1"/>
                <c:pt idx="0">
                  <c:v>Fondo de reserva (MM€)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delete val="1"/>
          </c:dLbls>
          <c:cat>
            <c:numRef>
              <c:f>'Evolucion G I FR'!$B$2:$AA$2</c:f>
              <c:numCache>
                <c:formatCode>General</c:formatCode>
                <c:ptCount val="26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</c:numCache>
            </c:numRef>
          </c:cat>
          <c:val>
            <c:numRef>
              <c:f>'Evolucion G I FR'!$B$8:$AA$8</c:f>
              <c:numCache>
                <c:formatCode>0.0</c:formatCode>
                <c:ptCount val="26"/>
                <c:pt idx="0">
                  <c:v>76.048000000000002</c:v>
                </c:pt>
                <c:pt idx="1">
                  <c:v>103.526</c:v>
                </c:pt>
                <c:pt idx="2">
                  <c:v>99.646000000000001</c:v>
                </c:pt>
                <c:pt idx="3">
                  <c:v>76.472999999999999</c:v>
                </c:pt>
                <c:pt idx="4">
                  <c:v>19.596</c:v>
                </c:pt>
                <c:pt idx="5">
                  <c:v>25.853000000000002</c:v>
                </c:pt>
                <c:pt idx="6">
                  <c:v>15.512</c:v>
                </c:pt>
                <c:pt idx="7">
                  <c:v>43.583999999999996</c:v>
                </c:pt>
                <c:pt idx="8">
                  <c:v>52.579000000000001</c:v>
                </c:pt>
                <c:pt idx="9">
                  <c:v>63.213999999999999</c:v>
                </c:pt>
                <c:pt idx="10">
                  <c:v>2.6779999999999999</c:v>
                </c:pt>
                <c:pt idx="11">
                  <c:v>78.959999999999994</c:v>
                </c:pt>
                <c:pt idx="12">
                  <c:v>163.71899999999999</c:v>
                </c:pt>
                <c:pt idx="13">
                  <c:v>211.40799999999999</c:v>
                </c:pt>
                <c:pt idx="14">
                  <c:v>238.91800000000001</c:v>
                </c:pt>
                <c:pt idx="15">
                  <c:v>257.26499999999999</c:v>
                </c:pt>
                <c:pt idx="16">
                  <c:v>273.32</c:v>
                </c:pt>
                <c:pt idx="17">
                  <c:v>266.012</c:v>
                </c:pt>
                <c:pt idx="18">
                  <c:v>241.91200000000001</c:v>
                </c:pt>
                <c:pt idx="19">
                  <c:v>188.364</c:v>
                </c:pt>
                <c:pt idx="20">
                  <c:v>87.283999999999992</c:v>
                </c:pt>
                <c:pt idx="21">
                  <c:v>41.710999999999999</c:v>
                </c:pt>
                <c:pt idx="22">
                  <c:v>79.486999999999995</c:v>
                </c:pt>
                <c:pt idx="23">
                  <c:v>162.71800000000002</c:v>
                </c:pt>
                <c:pt idx="24">
                  <c:v>72.118000000000009</c:v>
                </c:pt>
                <c:pt idx="25">
                  <c:v>112.91800000000001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B99-4DC7-A696-FA9FC7CD36F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50097240"/>
        <c:axId val="550096848"/>
      </c:lineChart>
      <c:valAx>
        <c:axId val="550096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097240"/>
        <c:crosses val="max"/>
        <c:crossBetween val="between"/>
      </c:valAx>
      <c:catAx>
        <c:axId val="55009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50096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-1</xdr:colOff>
      <xdr:row>9</xdr:row>
      <xdr:rowOff>92363</xdr:rowOff>
    </xdr:from>
    <xdr:to>
      <xdr:col>14</xdr:col>
      <xdr:colOff>623454</xdr:colOff>
      <xdr:row>36</xdr:row>
      <xdr:rowOff>19050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E8B811B-FF26-4537-A343-5D65A0A16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Area%20de%20Estudios%20y%20Analisis\Presupuesto%202003\Escenario1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Area%20de%20Estudios%20y%20Analisis\Control%20Plant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rver\merche1\Presupuestos%2099\Escen%201.%20%20Al%20alza\Previsi&#243;n%20presupuesto%20P%20C%20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SEDE02\datos\Directorios%20CORPORATIVOS\Direccion%20OPERACIONES\Publica%20de%20OPERACIONES\AREA%20MATERIALES\PLANTAS%20DE%20SELECCI&#211;N\COSTES\F&#243;rmula%20de%20pago\Aplicaci&#243;n%20pr&#225;ctica%20datos%202000\Cuadro%20resum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gumentos"/>
      <sheetName val="resumen ingresos"/>
      <sheetName val="Cálculo EELL CCAA"/>
      <sheetName val="Reparto Cataluña"/>
      <sheetName val="Cálculo EELL"/>
      <sheetName val="Cant CCAA"/>
      <sheetName val="Cantidades materiales"/>
      <sheetName val="Cantidades Silvia EELL"/>
      <sheetName val="PC HM"/>
      <sheetName val="PC Cant"/>
      <sheetName val="P C Ingresos"/>
      <sheetName val="Nombres"/>
      <sheetName val="Precios P C"/>
      <sheetName val="Tipología Entidades"/>
      <sheetName val="BASE REF"/>
      <sheetName val="GrafUn"/>
      <sheetName val="resumen_ingresos"/>
      <sheetName val="Cálculo_EELL_CCAA"/>
      <sheetName val="Reparto_Cataluña"/>
      <sheetName val="Cálculo_EELL"/>
      <sheetName val="Cant_CCAA"/>
      <sheetName val="Cantidades_materiales"/>
      <sheetName val="Cantidades_Silvia_EELL"/>
      <sheetName val="PC_HM"/>
      <sheetName val="PC_Cant"/>
      <sheetName val="P_C_Ingresos"/>
      <sheetName val="Precios_P_C"/>
      <sheetName val="Tipología_Entidades"/>
      <sheetName val="BASE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6">
          <cell r="B16">
            <v>0.28149999999999997</v>
          </cell>
          <cell r="E16">
            <v>0.6119</v>
          </cell>
          <cell r="H16">
            <v>0.1807</v>
          </cell>
          <cell r="K16">
            <v>0.17150000000000001</v>
          </cell>
          <cell r="N16">
            <v>0.16950000000000001</v>
          </cell>
          <cell r="Q16">
            <v>0.192</v>
          </cell>
        </row>
        <row r="17">
          <cell r="B17">
            <v>1.7899999999999999E-2</v>
          </cell>
          <cell r="E17">
            <v>6.1500000000000001E-3</v>
          </cell>
          <cell r="H17">
            <v>1.41E-2</v>
          </cell>
          <cell r="K17">
            <v>1.2E-2</v>
          </cell>
          <cell r="N17">
            <v>1.7770000000000001E-2</v>
          </cell>
          <cell r="Q17">
            <v>1.24E-2</v>
          </cell>
        </row>
        <row r="18">
          <cell r="B18">
            <v>7.7399999999999997E-2</v>
          </cell>
          <cell r="E18">
            <v>8.5400000000000004E-2</v>
          </cell>
          <cell r="H18">
            <v>0.17349999999999999</v>
          </cell>
          <cell r="K18">
            <v>0.15640000000000001</v>
          </cell>
          <cell r="N18">
            <v>0.27510000000000001</v>
          </cell>
          <cell r="Q18">
            <v>0.1376</v>
          </cell>
        </row>
        <row r="19">
          <cell r="B19">
            <v>0.23180000000000001</v>
          </cell>
          <cell r="E19">
            <v>7.9699999999999993E-2</v>
          </cell>
          <cell r="H19">
            <v>0.1176</v>
          </cell>
          <cell r="K19">
            <v>0.17760000000000001</v>
          </cell>
          <cell r="N19">
            <v>0.14266000000000001</v>
          </cell>
          <cell r="Q19">
            <v>0.14380000000000001</v>
          </cell>
        </row>
        <row r="20">
          <cell r="B20">
            <v>8.4199999999999997E-2</v>
          </cell>
          <cell r="E20">
            <v>9.1200000000000003E-2</v>
          </cell>
          <cell r="H20">
            <v>0.17829999999999999</v>
          </cell>
          <cell r="K20">
            <v>0.20480000000000001</v>
          </cell>
          <cell r="N20">
            <v>0.18179999999999999</v>
          </cell>
          <cell r="Q20">
            <v>0.14019999999999999</v>
          </cell>
        </row>
        <row r="21">
          <cell r="B21">
            <v>0.1023</v>
          </cell>
          <cell r="E21">
            <v>6.4600000000000005E-2</v>
          </cell>
          <cell r="H21">
            <v>0.1179</v>
          </cell>
          <cell r="K21">
            <v>0.14399999999999999</v>
          </cell>
          <cell r="N21">
            <v>0.106</v>
          </cell>
          <cell r="Q21">
            <v>0.13789999999999999</v>
          </cell>
        </row>
        <row r="22">
          <cell r="B22">
            <v>0.2049</v>
          </cell>
          <cell r="E22">
            <v>6.0999999999999999E-2</v>
          </cell>
          <cell r="H22">
            <v>0.21790000000000001</v>
          </cell>
          <cell r="K22">
            <v>0.13370000000000001</v>
          </cell>
          <cell r="N22">
            <v>0.1072</v>
          </cell>
          <cell r="Q22">
            <v>0.2361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tas pc HS"/>
      <sheetName val="CONTROL"/>
      <sheetName val="Nombres"/>
      <sheetName val="plantas EELL (2)"/>
      <sheetName val="Cantidades materiales"/>
      <sheetName val="coste uni may-dic"/>
      <sheetName val="importe"/>
      <sheetName val="coste unitari ene-abr"/>
      <sheetName val="plantas entradas"/>
      <sheetName val="entradas"/>
      <sheetName val="plantas pc"/>
      <sheetName val="salidas PC"/>
      <sheetName val="% salidas(IAR)"/>
      <sheetName val="salidas EELL"/>
      <sheetName val="plantas EELL"/>
      <sheetName val="Resumen_Tesoreria-02-10-1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s"/>
      <sheetName val="Precios"/>
      <sheetName val="Tipología Entidades"/>
      <sheetName val="Tipología_Entidades"/>
      <sheetName val="Resumen_Tesoreria-02-10-17"/>
    </sheetNames>
    <sheetDataSet>
      <sheetData sheetId="0" refreshError="1"/>
      <sheetData sheetId="1" refreshError="1">
        <row r="5">
          <cell r="B5">
            <v>4</v>
          </cell>
          <cell r="E5">
            <v>2</v>
          </cell>
          <cell r="H5">
            <v>4</v>
          </cell>
          <cell r="K5">
            <v>3</v>
          </cell>
        </row>
      </sheetData>
      <sheetData sheetId="2" refreshError="1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costes resumen"/>
      <sheetName val="Rendimientos"/>
      <sheetName val="BASE REF"/>
      <sheetName val="cuadro_costes_resumen"/>
      <sheetName val="BASE_REF"/>
    </sheetNames>
    <sheetDataSet>
      <sheetData sheetId="0" refreshError="1"/>
      <sheetData sheetId="1" refreshError="1">
        <row r="23">
          <cell r="B23">
            <v>1642.9</v>
          </cell>
          <cell r="C23">
            <v>1060.809</v>
          </cell>
          <cell r="D23">
            <v>43</v>
          </cell>
          <cell r="G23">
            <v>19</v>
          </cell>
          <cell r="J23">
            <v>0</v>
          </cell>
          <cell r="K23">
            <v>20.58</v>
          </cell>
          <cell r="L23">
            <v>0.35222533325217609</v>
          </cell>
          <cell r="M23">
            <v>0.64777466674782391</v>
          </cell>
        </row>
        <row r="24">
          <cell r="B24">
            <v>5516.6289999999999</v>
          </cell>
          <cell r="C24">
            <v>3774.4940000000001</v>
          </cell>
          <cell r="D24">
            <v>236.8</v>
          </cell>
          <cell r="G24">
            <v>258.57</v>
          </cell>
          <cell r="J24">
            <v>0</v>
          </cell>
          <cell r="K24">
            <v>158.572</v>
          </cell>
          <cell r="L24">
            <v>0.34848763619957046</v>
          </cell>
          <cell r="M24">
            <v>0.65156674483638466</v>
          </cell>
        </row>
        <row r="25">
          <cell r="B25">
            <v>10222</v>
          </cell>
          <cell r="C25">
            <v>8002.0630000000001</v>
          </cell>
          <cell r="D25">
            <v>177.6</v>
          </cell>
          <cell r="G25">
            <v>305</v>
          </cell>
          <cell r="J25">
            <v>910.98099999999999</v>
          </cell>
          <cell r="K25">
            <v>264.20999999999998</v>
          </cell>
          <cell r="L25">
            <v>0.34460262179612589</v>
          </cell>
          <cell r="M25">
            <v>0.65539737820387411</v>
          </cell>
        </row>
        <row r="26">
          <cell r="B26">
            <v>2819.3110000000001</v>
          </cell>
          <cell r="C26">
            <v>2223.34</v>
          </cell>
          <cell r="J26">
            <v>0</v>
          </cell>
          <cell r="K26">
            <v>239.98</v>
          </cell>
          <cell r="L26">
            <v>0.29650896974473551</v>
          </cell>
          <cell r="M26">
            <v>0.70349103025526449</v>
          </cell>
        </row>
        <row r="27">
          <cell r="B27">
            <v>2551.2310000000002</v>
          </cell>
          <cell r="C27">
            <v>2213.5590000000002</v>
          </cell>
          <cell r="D27">
            <v>228</v>
          </cell>
          <cell r="G27">
            <v>139</v>
          </cell>
          <cell r="J27">
            <v>283.46199999999999</v>
          </cell>
          <cell r="K27">
            <v>0</v>
          </cell>
          <cell r="L27">
            <v>0.20857930936085367</v>
          </cell>
          <cell r="M27">
            <v>0.79142069063914633</v>
          </cell>
        </row>
      </sheetData>
      <sheetData sheetId="2" refreshError="1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2F4E-6C7A-4ED0-B64F-2B4BA7FE592D}">
  <dimension ref="A1:AA10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baseColWidth="10" defaultColWidth="11.453125" defaultRowHeight="14.5" x14ac:dyDescent="0.35"/>
  <cols>
    <col min="1" max="1" width="27.54296875" customWidth="1"/>
    <col min="4" max="4" width="11.90625" bestFit="1" customWidth="1"/>
  </cols>
  <sheetData>
    <row r="1" spans="1:27" ht="15" thickBot="1" x14ac:dyDescent="0.4"/>
    <row r="2" spans="1:27" ht="15" thickBot="1" x14ac:dyDescent="0.4">
      <c r="B2" s="6">
        <v>1999</v>
      </c>
      <c r="C2" s="7">
        <v>2000</v>
      </c>
      <c r="D2" s="7">
        <v>2001</v>
      </c>
      <c r="E2" s="7">
        <v>2002</v>
      </c>
      <c r="F2" s="7">
        <v>2003</v>
      </c>
      <c r="G2" s="7">
        <v>2004</v>
      </c>
      <c r="H2" s="7">
        <v>2005</v>
      </c>
      <c r="I2" s="7">
        <v>2006</v>
      </c>
      <c r="J2" s="7">
        <v>2007</v>
      </c>
      <c r="K2" s="7">
        <v>2008</v>
      </c>
      <c r="L2" s="7">
        <v>2009</v>
      </c>
      <c r="M2" s="7">
        <v>2010</v>
      </c>
      <c r="N2" s="7">
        <v>2011</v>
      </c>
      <c r="O2" s="7">
        <v>2012</v>
      </c>
      <c r="P2" s="7">
        <v>2013</v>
      </c>
      <c r="Q2" s="7">
        <v>2014</v>
      </c>
      <c r="R2" s="7">
        <v>2015</v>
      </c>
      <c r="S2" s="7">
        <v>2016</v>
      </c>
      <c r="T2" s="7">
        <v>2017</v>
      </c>
      <c r="U2" s="7">
        <v>2018</v>
      </c>
      <c r="V2" s="7">
        <v>2019</v>
      </c>
      <c r="W2" s="7">
        <v>2020</v>
      </c>
      <c r="X2" s="7">
        <v>2021</v>
      </c>
      <c r="Y2" s="8">
        <v>2022</v>
      </c>
      <c r="Z2" s="8">
        <v>2023</v>
      </c>
      <c r="AA2" s="8">
        <v>2024</v>
      </c>
    </row>
    <row r="3" spans="1:27" x14ac:dyDescent="0.35">
      <c r="A3" s="9" t="s">
        <v>0</v>
      </c>
      <c r="B3" s="12">
        <v>49.845999999999997</v>
      </c>
      <c r="C3" s="13">
        <f>114.262-27.478</f>
        <v>86.783999999999992</v>
      </c>
      <c r="D3" s="13">
        <f>124.755+3.88</f>
        <v>128.63499999999999</v>
      </c>
      <c r="E3" s="13">
        <f>133.171+23.173</f>
        <v>156.34399999999999</v>
      </c>
      <c r="F3" s="13">
        <f>144.215+56.877</f>
        <v>201.09200000000001</v>
      </c>
      <c r="G3" s="13">
        <f>235.781-6.257</f>
        <v>229.524</v>
      </c>
      <c r="H3" s="13">
        <f>237.499+10.341</f>
        <v>247.84</v>
      </c>
      <c r="I3" s="13">
        <f>319.905-28.072</f>
        <v>291.83299999999997</v>
      </c>
      <c r="J3" s="13">
        <f>337.241-8.995</f>
        <v>328.24599999999998</v>
      </c>
      <c r="K3" s="13">
        <v>360.899</v>
      </c>
      <c r="L3" s="13">
        <v>405.30700000000002</v>
      </c>
      <c r="M3" s="13">
        <v>409.92500000000001</v>
      </c>
      <c r="N3" s="13">
        <v>418.52699999999999</v>
      </c>
      <c r="O3" s="13">
        <v>423.65799999999996</v>
      </c>
      <c r="P3" s="13">
        <v>441.38200000000001</v>
      </c>
      <c r="Q3" s="13">
        <v>454.416</v>
      </c>
      <c r="R3" s="13">
        <v>472.38200000000001</v>
      </c>
      <c r="S3" s="13">
        <v>494.11200000000002</v>
      </c>
      <c r="T3" s="13">
        <v>529.28099999999995</v>
      </c>
      <c r="U3" s="13">
        <v>578.80999999999995</v>
      </c>
      <c r="V3" s="13">
        <v>642.81200000000001</v>
      </c>
      <c r="W3" s="13">
        <v>673.59900000000005</v>
      </c>
      <c r="X3" s="13">
        <v>719.33</v>
      </c>
      <c r="Y3" s="14">
        <v>815.53499999999997</v>
      </c>
      <c r="Z3" s="14">
        <f>+Z5-Z4</f>
        <v>831</v>
      </c>
      <c r="AA3" s="14">
        <f>+AA5-AA4</f>
        <v>898.1</v>
      </c>
    </row>
    <row r="4" spans="1:27" x14ac:dyDescent="0.35">
      <c r="A4" s="10" t="s">
        <v>1</v>
      </c>
      <c r="B4" s="5">
        <v>54.811999999999998</v>
      </c>
      <c r="C4" s="3">
        <v>27.477999999999994</v>
      </c>
      <c r="D4" s="3">
        <v>-3.8799999999999955</v>
      </c>
      <c r="E4" s="3">
        <v>-23.172999999999998</v>
      </c>
      <c r="F4" s="3">
        <v>-56.877000000000002</v>
      </c>
      <c r="G4" s="3">
        <v>6.2569999999999997</v>
      </c>
      <c r="H4" s="3">
        <v>-10.340999999999999</v>
      </c>
      <c r="I4" s="3">
        <v>28.071999999999999</v>
      </c>
      <c r="J4" s="3">
        <v>8.9949999999999992</v>
      </c>
      <c r="K4" s="3">
        <v>10.641</v>
      </c>
      <c r="L4" s="3">
        <v>-60.542000000000002</v>
      </c>
      <c r="M4" s="3">
        <v>76.281999999999996</v>
      </c>
      <c r="N4" s="3">
        <v>84.759</v>
      </c>
      <c r="O4" s="3">
        <v>47.689</v>
      </c>
      <c r="P4" s="3">
        <v>27.51</v>
      </c>
      <c r="Q4" s="3">
        <v>18.431000000000001</v>
      </c>
      <c r="R4" s="3">
        <v>15.971</v>
      </c>
      <c r="S4" s="3">
        <v>-7.3079999999999998</v>
      </c>
      <c r="T4" s="3">
        <v>-24.1</v>
      </c>
      <c r="U4" s="3">
        <v>-53.548000000000002</v>
      </c>
      <c r="V4" s="3">
        <v>-101.08</v>
      </c>
      <c r="W4" s="3">
        <v>-45.573</v>
      </c>
      <c r="X4" s="3">
        <f>37.812-0.036</f>
        <v>37.775999999999996</v>
      </c>
      <c r="Y4" s="4">
        <v>83.197999999999993</v>
      </c>
      <c r="Z4" s="21">
        <v>-90.6</v>
      </c>
      <c r="AA4" s="21">
        <v>40.799999999999997</v>
      </c>
    </row>
    <row r="5" spans="1:27" x14ac:dyDescent="0.35">
      <c r="A5" s="10" t="s">
        <v>2</v>
      </c>
      <c r="B5" s="15">
        <f t="shared" ref="B5:X5" si="0">+B3+B4</f>
        <v>104.65799999999999</v>
      </c>
      <c r="C5" s="16">
        <f t="shared" si="0"/>
        <v>114.26199999999999</v>
      </c>
      <c r="D5" s="16">
        <f t="shared" si="0"/>
        <v>124.755</v>
      </c>
      <c r="E5" s="16">
        <f t="shared" si="0"/>
        <v>133.17099999999999</v>
      </c>
      <c r="F5" s="16">
        <f t="shared" si="0"/>
        <v>144.215</v>
      </c>
      <c r="G5" s="16">
        <f t="shared" si="0"/>
        <v>235.78100000000001</v>
      </c>
      <c r="H5" s="16">
        <f t="shared" si="0"/>
        <v>237.499</v>
      </c>
      <c r="I5" s="16">
        <f t="shared" si="0"/>
        <v>319.90499999999997</v>
      </c>
      <c r="J5" s="16">
        <f t="shared" si="0"/>
        <v>337.24099999999999</v>
      </c>
      <c r="K5" s="16">
        <f t="shared" si="0"/>
        <v>371.54</v>
      </c>
      <c r="L5" s="16">
        <f t="shared" si="0"/>
        <v>344.76499999999999</v>
      </c>
      <c r="M5" s="16">
        <f t="shared" si="0"/>
        <v>486.20699999999999</v>
      </c>
      <c r="N5" s="16">
        <f t="shared" si="0"/>
        <v>503.286</v>
      </c>
      <c r="O5" s="16">
        <f t="shared" si="0"/>
        <v>471.34699999999998</v>
      </c>
      <c r="P5" s="16">
        <f t="shared" si="0"/>
        <v>468.892</v>
      </c>
      <c r="Q5" s="16">
        <f t="shared" si="0"/>
        <v>472.84699999999998</v>
      </c>
      <c r="R5" s="16">
        <f t="shared" si="0"/>
        <v>488.35300000000001</v>
      </c>
      <c r="S5" s="16">
        <f t="shared" si="0"/>
        <v>486.80400000000003</v>
      </c>
      <c r="T5" s="16">
        <f t="shared" si="0"/>
        <v>505.18099999999993</v>
      </c>
      <c r="U5" s="16">
        <f t="shared" si="0"/>
        <v>525.26199999999994</v>
      </c>
      <c r="V5" s="16">
        <f t="shared" si="0"/>
        <v>541.73199999999997</v>
      </c>
      <c r="W5" s="16">
        <f t="shared" ref="W5" si="1">+W3+W4</f>
        <v>628.02600000000007</v>
      </c>
      <c r="X5" s="16">
        <f t="shared" si="0"/>
        <v>757.10599999999999</v>
      </c>
      <c r="Y5" s="17">
        <f>+Y3+Y4</f>
        <v>898.73299999999995</v>
      </c>
      <c r="Z5" s="17">
        <v>740.4</v>
      </c>
      <c r="AA5" s="17">
        <v>938.9</v>
      </c>
    </row>
    <row r="6" spans="1:27" x14ac:dyDescent="0.35">
      <c r="A6" s="10" t="s">
        <v>3</v>
      </c>
      <c r="B6" s="5">
        <v>74.245000000000005</v>
      </c>
      <c r="C6" s="3">
        <v>101.723</v>
      </c>
      <c r="D6" s="3">
        <v>97.843000000000004</v>
      </c>
      <c r="E6" s="3">
        <v>74.67</v>
      </c>
      <c r="F6" s="3">
        <v>17.792999999999999</v>
      </c>
      <c r="G6" s="3">
        <v>24.05</v>
      </c>
      <c r="H6" s="3">
        <v>13.709</v>
      </c>
      <c r="I6" s="3">
        <v>41.780999999999999</v>
      </c>
      <c r="J6" s="3">
        <v>50.776000000000003</v>
      </c>
      <c r="K6" s="3">
        <v>61.411000000000001</v>
      </c>
      <c r="L6" s="3">
        <v>0.875</v>
      </c>
      <c r="M6" s="3">
        <v>77.156999999999996</v>
      </c>
      <c r="N6" s="3">
        <v>161.916</v>
      </c>
      <c r="O6" s="3">
        <v>209.60499999999999</v>
      </c>
      <c r="P6" s="3">
        <v>237.11500000000001</v>
      </c>
      <c r="Q6" s="3">
        <v>255.46199999999999</v>
      </c>
      <c r="R6" s="3">
        <v>271.517</v>
      </c>
      <c r="S6" s="3">
        <v>264.209</v>
      </c>
      <c r="T6" s="3">
        <v>240.10900000000001</v>
      </c>
      <c r="U6" s="3">
        <v>186.56100000000001</v>
      </c>
      <c r="V6" s="3">
        <v>85.480999999999995</v>
      </c>
      <c r="W6" s="3">
        <v>39.908000000000001</v>
      </c>
      <c r="X6" s="3">
        <v>77.683999999999997</v>
      </c>
      <c r="Y6" s="4">
        <v>160.91800000000001</v>
      </c>
      <c r="Z6" s="4">
        <f>+Y6+Z4</f>
        <v>70.318000000000012</v>
      </c>
      <c r="AA6" s="4">
        <f>+Z6+AA4</f>
        <v>111.11800000000001</v>
      </c>
    </row>
    <row r="7" spans="1:27" x14ac:dyDescent="0.35">
      <c r="A7" s="10" t="s">
        <v>4</v>
      </c>
      <c r="B7" s="5">
        <v>1.8029999999999999</v>
      </c>
      <c r="C7" s="3">
        <v>1.8029999999999999</v>
      </c>
      <c r="D7" s="3">
        <v>1.8029999999999999</v>
      </c>
      <c r="E7" s="3">
        <v>1.8029999999999999</v>
      </c>
      <c r="F7" s="3">
        <v>1.8029999999999999</v>
      </c>
      <c r="G7" s="3">
        <v>1.8029999999999999</v>
      </c>
      <c r="H7" s="3">
        <v>1.8029999999999999</v>
      </c>
      <c r="I7" s="3">
        <v>1.8029999999999999</v>
      </c>
      <c r="J7" s="3">
        <v>1.8029999999999999</v>
      </c>
      <c r="K7" s="3">
        <v>1.8029999999999999</v>
      </c>
      <c r="L7" s="3">
        <v>1.8029999999999999</v>
      </c>
      <c r="M7" s="3">
        <v>1.8029999999999999</v>
      </c>
      <c r="N7" s="3">
        <v>1.8029999999999999</v>
      </c>
      <c r="O7" s="3">
        <v>1.8029999999999999</v>
      </c>
      <c r="P7" s="3">
        <v>1.8029999999999999</v>
      </c>
      <c r="Q7" s="3">
        <v>1.8029999999999999</v>
      </c>
      <c r="R7" s="3">
        <v>1.8029999999999999</v>
      </c>
      <c r="S7" s="3">
        <v>1.8029999999999999</v>
      </c>
      <c r="T7" s="3">
        <v>1.8029999999999999</v>
      </c>
      <c r="U7" s="3">
        <v>1.8029999999999999</v>
      </c>
      <c r="V7" s="3">
        <v>1.8029999999999999</v>
      </c>
      <c r="W7" s="3">
        <v>1.8029999999999999</v>
      </c>
      <c r="X7" s="3">
        <v>1.8029999999999999</v>
      </c>
      <c r="Y7" s="4">
        <v>1.8</v>
      </c>
      <c r="Z7" s="4">
        <v>1.8</v>
      </c>
      <c r="AA7" s="4">
        <v>1.8</v>
      </c>
    </row>
    <row r="8" spans="1:27" ht="15.75" customHeight="1" thickBot="1" x14ac:dyDescent="0.4">
      <c r="A8" s="11" t="s">
        <v>5</v>
      </c>
      <c r="B8" s="18">
        <f>+B6+B7</f>
        <v>76.048000000000002</v>
      </c>
      <c r="C8" s="19">
        <f t="shared" ref="C8:X8" si="2">+C6+C7</f>
        <v>103.526</v>
      </c>
      <c r="D8" s="19">
        <f t="shared" si="2"/>
        <v>99.646000000000001</v>
      </c>
      <c r="E8" s="19">
        <f t="shared" si="2"/>
        <v>76.472999999999999</v>
      </c>
      <c r="F8" s="19">
        <f t="shared" si="2"/>
        <v>19.596</v>
      </c>
      <c r="G8" s="19">
        <f t="shared" si="2"/>
        <v>25.853000000000002</v>
      </c>
      <c r="H8" s="19">
        <f t="shared" si="2"/>
        <v>15.512</v>
      </c>
      <c r="I8" s="19">
        <f t="shared" si="2"/>
        <v>43.583999999999996</v>
      </c>
      <c r="J8" s="19">
        <f t="shared" si="2"/>
        <v>52.579000000000001</v>
      </c>
      <c r="K8" s="19">
        <f t="shared" si="2"/>
        <v>63.213999999999999</v>
      </c>
      <c r="L8" s="19">
        <f t="shared" si="2"/>
        <v>2.6779999999999999</v>
      </c>
      <c r="M8" s="19">
        <f t="shared" si="2"/>
        <v>78.959999999999994</v>
      </c>
      <c r="N8" s="19">
        <f t="shared" si="2"/>
        <v>163.71899999999999</v>
      </c>
      <c r="O8" s="19">
        <f t="shared" si="2"/>
        <v>211.40799999999999</v>
      </c>
      <c r="P8" s="19">
        <f t="shared" si="2"/>
        <v>238.91800000000001</v>
      </c>
      <c r="Q8" s="19">
        <f t="shared" si="2"/>
        <v>257.26499999999999</v>
      </c>
      <c r="R8" s="19">
        <f t="shared" si="2"/>
        <v>273.32</v>
      </c>
      <c r="S8" s="19">
        <f t="shared" si="2"/>
        <v>266.012</v>
      </c>
      <c r="T8" s="19">
        <f t="shared" si="2"/>
        <v>241.91200000000001</v>
      </c>
      <c r="U8" s="19">
        <f t="shared" si="2"/>
        <v>188.364</v>
      </c>
      <c r="V8" s="19">
        <f t="shared" si="2"/>
        <v>87.283999999999992</v>
      </c>
      <c r="W8" s="19">
        <f t="shared" ref="W8" si="3">+W6+W7</f>
        <v>41.710999999999999</v>
      </c>
      <c r="X8" s="19">
        <f t="shared" si="2"/>
        <v>79.486999999999995</v>
      </c>
      <c r="Y8" s="20">
        <f>+Y6+Y7</f>
        <v>162.71800000000002</v>
      </c>
      <c r="Z8" s="20">
        <f>+Z6+Z7</f>
        <v>72.118000000000009</v>
      </c>
      <c r="AA8" s="20">
        <f>+AA6+AA7</f>
        <v>112.91800000000001</v>
      </c>
    </row>
    <row r="9" spans="1:27" x14ac:dyDescent="0.35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AA9" s="1"/>
    </row>
    <row r="10" spans="1:27" x14ac:dyDescent="0.3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77D8D041831549832C531506448EAD" ma:contentTypeVersion="20" ma:contentTypeDescription="Crear nuevo documento." ma:contentTypeScope="" ma:versionID="0a5fed502d9041b42fef56750aba1203">
  <xsd:schema xmlns:xsd="http://www.w3.org/2001/XMLSchema" xmlns:xs="http://www.w3.org/2001/XMLSchema" xmlns:p="http://schemas.microsoft.com/office/2006/metadata/properties" xmlns:ns2="8b1b9ddd-0b88-475e-9103-1607166712ad" xmlns:ns3="faa8eaae-ab9b-42f0-915b-09c427a73109" targetNamespace="http://schemas.microsoft.com/office/2006/metadata/properties" ma:root="true" ma:fieldsID="7a2bab6b41ce5b94b796ee9bafb1414c" ns2:_="" ns3:_="">
    <xsd:import namespace="8b1b9ddd-0b88-475e-9103-1607166712ad"/>
    <xsd:import namespace="faa8eaae-ab9b-42f0-915b-09c427a731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b9ddd-0b88-475e-9103-1607166712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93d0f5a-0cb8-42e0-9675-80666c3d6c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a8eaae-ab9b-42f0-915b-09c427a73109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fb91ea8-75c0-4416-8a27-401977d80552}" ma:internalName="TaxCatchAll" ma:showField="CatchAllData" ma:web="faa8eaae-ab9b-42f0-915b-09c427a731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b1b9ddd-0b88-475e-9103-1607166712ad">
      <Terms xmlns="http://schemas.microsoft.com/office/infopath/2007/PartnerControls"/>
    </lcf76f155ced4ddcb4097134ff3c332f>
    <TaxCatchAll xmlns="faa8eaae-ab9b-42f0-915b-09c427a73109" xsi:nil="true"/>
    <_Flow_SignoffStatus xmlns="8b1b9ddd-0b88-475e-9103-1607166712ad" xsi:nil="true"/>
  </documentManagement>
</p:properties>
</file>

<file path=customXml/itemProps1.xml><?xml version="1.0" encoding="utf-8"?>
<ds:datastoreItem xmlns:ds="http://schemas.openxmlformats.org/officeDocument/2006/customXml" ds:itemID="{A4161509-21B2-4AB3-9586-0493F7399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b9ddd-0b88-475e-9103-1607166712ad"/>
    <ds:schemaRef ds:uri="faa8eaae-ab9b-42f0-915b-09c427a731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4D66881-DB56-4451-ACC8-F8663A0858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8B157-CD77-458C-B6B1-65EB6F7D5DE7}">
  <ds:schemaRefs>
    <ds:schemaRef ds:uri="http://schemas.microsoft.com/office/2006/documentManagement/types"/>
    <ds:schemaRef ds:uri="http://purl.org/dc/elements/1.1/"/>
    <ds:schemaRef ds:uri="http://purl.org/dc/dcmitype/"/>
    <ds:schemaRef ds:uri="faa8eaae-ab9b-42f0-915b-09c427a73109"/>
    <ds:schemaRef ds:uri="http://schemas.microsoft.com/office/2006/metadata/properties"/>
    <ds:schemaRef ds:uri="http://schemas.microsoft.com/office/infopath/2007/PartnerControls"/>
    <ds:schemaRef ds:uri="8b1b9ddd-0b88-475e-9103-1607166712ad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0fdc8429-4437-4578-9612-b3c37d74c2b3}" enabled="1" method="Standard" siteId="{da469fa5-4041-48c9-b08b-63d03cda9b4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Evolucion G I FR</vt:lpstr>
    </vt:vector>
  </TitlesOfParts>
  <Manager/>
  <Company>Ecoembes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Miriam Rocha Sanchez</dc:creator>
  <cp:keywords/>
  <dc:description/>
  <cp:lastModifiedBy>Hector Ibañez Lasheras</cp:lastModifiedBy>
  <cp:revision/>
  <dcterms:created xsi:type="dcterms:W3CDTF">2021-06-16T14:17:58Z</dcterms:created>
  <dcterms:modified xsi:type="dcterms:W3CDTF">2025-11-03T15:13:55Z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0x0101005D77D8D041831549832C531506448EAD</vt:lpwstr>
  </property>
  <property fmtid="{D5CDD505-2E9C-101B-9397-08002B2CF9AE}" pid="3" name="MediaServiceImageTags">
    <vt:lpwstr/>
  </property>
</Properties>
</file>